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D:\project\IOM 2024\Civil works tender\BOQ Final IDEA 20-2-2025\Lot # 1 - Hand Pump Package A\Hand Pump BoQ &amp; DWG\"/>
    </mc:Choice>
  </mc:AlternateContent>
  <xr:revisionPtr revIDLastSave="0" documentId="13_ncr:1_{2619CFF3-7DAA-473F-9147-D75751C58AF2}" xr6:coauthVersionLast="47" xr6:coauthVersionMax="47" xr10:uidLastSave="{00000000-0000-0000-0000-000000000000}"/>
  <bookViews>
    <workbookView xWindow="-120" yWindow="-120" windowWidth="20730" windowHeight="11040" activeTab="1" xr2:uid="{00000000-000D-0000-FFFF-FFFF00000000}"/>
  </bookViews>
  <sheets>
    <sheet name="Cost Estimate of HandPump" sheetId="8" r:id="rId1"/>
    <sheet name="Drain &amp; Apron Detail Qty" sheetId="7" r:id="rId2"/>
    <sheet name="Soakage pit Detail Qty" sheetId="13" r:id="rId3"/>
  </sheets>
  <definedNames>
    <definedName name="_xlnm.Print_Area" localSheetId="0">'Cost Estimate of HandPump'!$A$1:$F$32</definedName>
  </definedNames>
  <calcPr calcId="191029"/>
</workbook>
</file>

<file path=xl/calcChain.xml><?xml version="1.0" encoding="utf-8"?>
<calcChain xmlns="http://schemas.openxmlformats.org/spreadsheetml/2006/main">
  <c r="D6" i="8" l="1"/>
  <c r="C4" i="13"/>
  <c r="C7" i="13" l="1"/>
  <c r="G7" i="13" s="1"/>
  <c r="D25" i="8" s="1"/>
  <c r="G4" i="13"/>
  <c r="D26" i="8"/>
  <c r="G8" i="13"/>
  <c r="H39" i="7"/>
  <c r="H38" i="7"/>
  <c r="H37" i="7"/>
  <c r="H36" i="7"/>
  <c r="H10" i="7"/>
  <c r="H25" i="7"/>
  <c r="H40" i="7" l="1"/>
  <c r="D21" i="8" s="1"/>
  <c r="G5" i="13"/>
  <c r="D24" i="8" s="1"/>
  <c r="H8" i="7" l="1"/>
  <c r="H9" i="7"/>
  <c r="H11" i="7" s="1"/>
  <c r="H13" i="7"/>
  <c r="H14" i="7"/>
  <c r="H17" i="7"/>
  <c r="H18" i="7"/>
  <c r="H20" i="7"/>
  <c r="H21" i="7"/>
  <c r="H22" i="7"/>
  <c r="H23" i="7"/>
  <c r="H24" i="7"/>
  <c r="H28" i="7"/>
  <c r="H29" i="7"/>
  <c r="H30" i="7"/>
  <c r="H31" i="7"/>
  <c r="H15" i="7" l="1"/>
  <c r="H26" i="7"/>
  <c r="H32" i="7"/>
  <c r="D17" i="8" l="1"/>
  <c r="D18" i="8"/>
  <c r="D15" i="8"/>
  <c r="D19" i="8"/>
</calcChain>
</file>

<file path=xl/sharedStrings.xml><?xml version="1.0" encoding="utf-8"?>
<sst xmlns="http://schemas.openxmlformats.org/spreadsheetml/2006/main" count="124" uniqueCount="84">
  <si>
    <t>Rft</t>
  </si>
  <si>
    <t>Description</t>
  </si>
  <si>
    <t>Job</t>
  </si>
  <si>
    <t xml:space="preserve"> Total quantities </t>
  </si>
  <si>
    <t>Sft</t>
  </si>
  <si>
    <t>Total</t>
  </si>
  <si>
    <t>in side short wall</t>
  </si>
  <si>
    <t>in  side long wall</t>
  </si>
  <si>
    <t>Plaster (1:4) CSM  1/2" thick</t>
  </si>
  <si>
    <t>Cft</t>
  </si>
  <si>
    <t>PCC 1:2:4 in bed</t>
  </si>
  <si>
    <t>PCC (1:2:4) in floor:</t>
  </si>
  <si>
    <t>PCC 1:4:8 in bed</t>
  </si>
  <si>
    <t xml:space="preserve"> PCC (1:4:8) :</t>
  </si>
  <si>
    <t>Excavation :</t>
  </si>
  <si>
    <t>Hand pump apron and drain</t>
  </si>
  <si>
    <t>Unit</t>
  </si>
  <si>
    <t>Quantity</t>
  </si>
  <si>
    <t>Depth/Ht            in ft</t>
  </si>
  <si>
    <t>Breadth    in ft</t>
  </si>
  <si>
    <t>Length    in ft</t>
  </si>
  <si>
    <t>Sectional area
in Sft</t>
  </si>
  <si>
    <t>Sub Head No</t>
  </si>
  <si>
    <t>No</t>
  </si>
  <si>
    <t>Qty</t>
  </si>
  <si>
    <t>S#</t>
  </si>
  <si>
    <t>PCC 1:2:4 Plate form</t>
  </si>
  <si>
    <t>Plate form</t>
  </si>
  <si>
    <t>Plate form long Side Wall</t>
  </si>
  <si>
    <t>Plate form Short Side Wall</t>
  </si>
  <si>
    <t>S #</t>
  </si>
  <si>
    <t>Length (ft)</t>
  </si>
  <si>
    <t>Breadth (ft)</t>
  </si>
  <si>
    <t>Depth/Ht (ft)</t>
  </si>
  <si>
    <t>NO's</t>
  </si>
  <si>
    <t>Excavation</t>
  </si>
  <si>
    <t>Three coats  Weather sheild on new surface</t>
  </si>
  <si>
    <t>concrete base</t>
  </si>
  <si>
    <t>Preparing surface and painting with weather shield (Three Coats)</t>
  </si>
  <si>
    <t>Filter media material</t>
  </si>
  <si>
    <t>Filling of soakage pit upto 5'(Aggregate,Brick ballast and sand)</t>
  </si>
  <si>
    <t>P/L pvc 4" pipe for Drainage proper covered</t>
  </si>
  <si>
    <t>Prepared By: Engr</t>
  </si>
  <si>
    <t>Reviewed By:</t>
  </si>
  <si>
    <t>Providing and installation of Riser pipe for hand pump Class "D" UPVC pipes with 63mm OD having 4.7 mm wall thickness including lowering, jointing, fixing with Nylone rope: complete in all respect.</t>
  </si>
  <si>
    <t>Providing and fixing a visibility plate made of stainless steel (Size:16x16 inches) 20 SWG with embossed write up (provided by the organization)</t>
  </si>
  <si>
    <t xml:space="preserve">Amount (PKR) </t>
  </si>
  <si>
    <t>Unit rate (PKR)</t>
  </si>
  <si>
    <t>Testing and development of borehole till reaching clear water.</t>
  </si>
  <si>
    <t xml:space="preserve">Water quality testing from reputable laboratories (PCRWR or PHED) focusing on the main drinking water parameters under physical, chemical and biological.
</t>
  </si>
  <si>
    <t>Exacvation for hand pump apron, drain and Sanitary seal as per the drawing.</t>
  </si>
  <si>
    <t>Plain Cement Concrete including placing, compacting, finishing &amp; curing (Ratio 1:4:8)</t>
  </si>
  <si>
    <t>Plain Cement Concrete including placing, compacting, finishing &amp; curing (Ratio 1:2:4)</t>
  </si>
  <si>
    <t>Excavation for soakage pit as per the drawing</t>
  </si>
  <si>
    <t>Supply and placement of filter media in the soakage pit as per the specified design and drawings</t>
  </si>
  <si>
    <t>A. Drilling Of Bore Hole</t>
  </si>
  <si>
    <t>B. Installation Of Hand Pump &amp; Construction Of Apron</t>
  </si>
  <si>
    <t>C. Construction Of Soakage Pit</t>
  </si>
  <si>
    <t xml:space="preserve">Providing and laying of PVC 4 inches dia Class B pipe </t>
  </si>
  <si>
    <t xml:space="preserve">Total Cost for Single Handpump Installation in PKR (A+B+C): </t>
  </si>
  <si>
    <t>Approved By: Programme Manager</t>
  </si>
  <si>
    <t>Construction of Apron and Drain</t>
  </si>
  <si>
    <t>Drain over all (4.5"x6"x6")</t>
  </si>
  <si>
    <t>Excavation for Sanitary Seal</t>
  </si>
  <si>
    <t>drain side wall</t>
  </si>
  <si>
    <t>Construction of Soakage pit</t>
  </si>
  <si>
    <t>PCC 1:2:4 as sanitary seal</t>
  </si>
  <si>
    <t>Providing &amp; Installation of  UPVC class B blind pipe of  4" internal  dia including lowering, jointing and fixing with 6" overlapping at joints.</t>
  </si>
  <si>
    <t>Providing and installation of fully Hot Dip Galvonized (HDG) Afridev Hand Pump with Spout (580 mm) capable to draw water from the 50 meters depth. The Body sheet thickness shoul not be less than 3mm, Body flange sheet and body barcket sheet 6 mm complete set with all accessories: (Pipe centralizers, rod centralizers, Stainless Steel pump rods having 10 mm dia (10 Nos each of 10 feet), Rubber cone, Flapper, small and large rings, U-Seal, Babin, Plunger, Bearing, Small and large pins for fulcurm and rod hanger, foot valve, foot valve reciever, spanner etc, assembly provided with HDG fishing rods and fishing tool, stainless steel cylinder having 18 inches length,three legged square flanged pedestal,adjustable T-bar AFRIDEV solid handle having weight not less than 14 Kg, spout, U-seal,bobbin and O ring, all bolts,nuts, jointing solution and washers complete in all respects. approved by engineer incharge as per Drawing.</t>
  </si>
  <si>
    <t xml:space="preserve">Plastering with 1:4 CSM and unform thickness of 1/2" </t>
  </si>
  <si>
    <t>PCC 1:2:4 in HP Base</t>
  </si>
  <si>
    <t>HP Base</t>
  </si>
  <si>
    <t xml:space="preserve">No </t>
  </si>
  <si>
    <t xml:space="preserve"> Drilling of Bore holes for hand pump in all types of soils  including sinking and withdrawing of pipe and collection of 100 % corings , complete as per specifications.: Dia of Bore 8" i/d</t>
  </si>
  <si>
    <t>Supply and placing Shrouding materials with graded pack gravel 3/8" (10 mm) to 1/8" (3 mm) around the in bore hole complete as per specification:-as per engineer directtion.</t>
  </si>
  <si>
    <t>P/F Gully trap with stainless steel frame/screen for floor</t>
  </si>
  <si>
    <t>Nos</t>
  </si>
  <si>
    <t>Hand pump Apron</t>
  </si>
  <si>
    <t xml:space="preserve"> Providing &amp; Installation of  UPVC class D strainer pipe of  4" internal  dia with bail plug/Endcap including lowering, jointing and fixing filter cloth  with 6" overlapping at joints.complete with all respect.</t>
  </si>
  <si>
    <t>BOQ OF Hand Pump-District Nowshera</t>
  </si>
  <si>
    <t>Sub Total (PKR)-A</t>
  </si>
  <si>
    <t>Sub Total (PKR) -B:</t>
  </si>
  <si>
    <t>Sub Total (PKR)-C:</t>
  </si>
  <si>
    <t xml:space="preserve">Grand Total Cost for 20 Handpumps Installation in PKR: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</si>
</sst>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0_);_(* \(#,##0.0\);_(* &quot;-&quot;??_);_(@_)"/>
  </numFmts>
  <fonts count="24" x14ac:knownFonts="1">
    <font>
      <sz val="11"/>
      <color theme="1"/>
      <name val="Calibri"/>
      <family val="2"/>
      <scheme val="minor"/>
    </font>
    <font>
      <sz val="10"/>
      <name val="Arial"/>
      <family val="2"/>
    </font>
    <font>
      <b/>
      <sz val="16"/>
      <name val="Arial"/>
      <family val="2"/>
    </font>
    <font>
      <b/>
      <sz val="12"/>
      <name val="Arial"/>
      <family val="2"/>
    </font>
    <font>
      <sz val="14"/>
      <name val="Arial"/>
      <family val="2"/>
    </font>
    <font>
      <b/>
      <sz val="10"/>
      <name val="Arial"/>
      <family val="2"/>
    </font>
    <font>
      <sz val="10"/>
      <name val="Arial"/>
      <family val="2"/>
    </font>
    <font>
      <b/>
      <sz val="14"/>
      <name val="Arial"/>
      <family val="2"/>
    </font>
    <font>
      <sz val="12"/>
      <name val="Arial"/>
      <family val="2"/>
    </font>
    <font>
      <b/>
      <sz val="10"/>
      <color theme="1"/>
      <name val="Calibri"/>
      <family val="2"/>
      <scheme val="minor"/>
    </font>
    <font>
      <b/>
      <sz val="9"/>
      <color theme="1"/>
      <name val="Arial Narrow"/>
      <family val="2"/>
    </font>
    <font>
      <b/>
      <sz val="12"/>
      <color theme="1"/>
      <name val="Arial Narrow"/>
      <family val="2"/>
    </font>
    <font>
      <b/>
      <sz val="12"/>
      <name val="Arial Narrow"/>
      <family val="2"/>
    </font>
    <font>
      <b/>
      <sz val="11"/>
      <name val="Arial Narrow"/>
      <family val="2"/>
    </font>
    <font>
      <sz val="10"/>
      <name val="Arial Narrow"/>
      <family val="2"/>
    </font>
    <font>
      <sz val="11"/>
      <name val="Arial Narrow"/>
      <family val="2"/>
    </font>
    <font>
      <b/>
      <sz val="10"/>
      <name val="Arial Narrow"/>
      <family val="2"/>
    </font>
    <font>
      <sz val="10"/>
      <name val="Arial"/>
      <family val="2"/>
    </font>
    <font>
      <b/>
      <sz val="10"/>
      <name val="Calibri"/>
      <family val="2"/>
      <scheme val="minor"/>
    </font>
    <font>
      <sz val="10"/>
      <name val="Calibri"/>
      <family val="2"/>
      <scheme val="minor"/>
    </font>
    <font>
      <sz val="10"/>
      <color theme="1"/>
      <name val="Arial Narrow"/>
      <family val="2"/>
    </font>
    <font>
      <sz val="11"/>
      <color theme="1"/>
      <name val="Calibri"/>
      <family val="2"/>
      <scheme val="minor"/>
    </font>
    <font>
      <sz val="11"/>
      <name val="Calibri"/>
      <family val="2"/>
      <scheme val="minor"/>
    </font>
    <font>
      <sz val="12"/>
      <name val="Calibri"/>
      <family val="2"/>
      <scheme val="minor"/>
    </font>
  </fonts>
  <fills count="12">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9"/>
        <bgColor indexed="64"/>
      </patternFill>
    </fill>
    <fill>
      <patternFill patternType="solid">
        <fgColor rgb="FFFFFFFF"/>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0" fontId="1" fillId="0" borderId="0"/>
    <xf numFmtId="0" fontId="6" fillId="0" borderId="0"/>
    <xf numFmtId="0" fontId="6" fillId="0" borderId="0"/>
    <xf numFmtId="0" fontId="1" fillId="0" borderId="0"/>
    <xf numFmtId="0" fontId="17" fillId="0" borderId="0"/>
    <xf numFmtId="43" fontId="21" fillId="0" borderId="0" applyFont="0" applyFill="0" applyBorder="0" applyAlignment="0" applyProtection="0"/>
  </cellStyleXfs>
  <cellXfs count="111">
    <xf numFmtId="0" fontId="0" fillId="0" borderId="0" xfId="0"/>
    <xf numFmtId="0" fontId="6" fillId="0" borderId="0" xfId="3"/>
    <xf numFmtId="0" fontId="6" fillId="0" borderId="1" xfId="3" applyBorder="1"/>
    <xf numFmtId="0" fontId="8" fillId="0" borderId="1" xfId="3" applyFont="1" applyBorder="1"/>
    <xf numFmtId="1" fontId="8" fillId="0" borderId="1" xfId="3" applyNumberFormat="1" applyFont="1" applyBorder="1" applyAlignment="1">
      <alignment horizontal="center"/>
    </xf>
    <xf numFmtId="0" fontId="8" fillId="3" borderId="1" xfId="3" applyFont="1" applyFill="1" applyBorder="1"/>
    <xf numFmtId="0" fontId="4" fillId="3" borderId="1" xfId="3" applyFont="1" applyFill="1" applyBorder="1"/>
    <xf numFmtId="2" fontId="8" fillId="0" borderId="1" xfId="3" applyNumberFormat="1" applyFont="1" applyBorder="1" applyAlignment="1">
      <alignment horizontal="center"/>
    </xf>
    <xf numFmtId="0" fontId="8" fillId="0" borderId="1" xfId="3" applyFont="1" applyBorder="1" applyAlignment="1">
      <alignment horizontal="center"/>
    </xf>
    <xf numFmtId="0" fontId="8" fillId="0" borderId="1" xfId="3" quotePrefix="1" applyFont="1" applyBorder="1" applyAlignment="1">
      <alignment horizontal="center"/>
    </xf>
    <xf numFmtId="0" fontId="8" fillId="4" borderId="1" xfId="3" applyFont="1" applyFill="1" applyBorder="1"/>
    <xf numFmtId="1" fontId="3" fillId="4" borderId="1" xfId="3" applyNumberFormat="1" applyFont="1" applyFill="1" applyBorder="1" applyAlignment="1">
      <alignment horizontal="center"/>
    </xf>
    <xf numFmtId="0" fontId="8" fillId="4" borderId="1" xfId="3" applyFont="1" applyFill="1" applyBorder="1" applyAlignment="1">
      <alignment horizontal="center"/>
    </xf>
    <xf numFmtId="0" fontId="3" fillId="4" borderId="1" xfId="3" applyFont="1" applyFill="1" applyBorder="1" applyAlignment="1">
      <alignment horizontal="center"/>
    </xf>
    <xf numFmtId="0" fontId="3" fillId="0" borderId="1" xfId="3" applyFont="1" applyBorder="1"/>
    <xf numFmtId="0" fontId="3" fillId="0" borderId="1" xfId="3" applyFont="1" applyBorder="1" applyAlignment="1">
      <alignment horizontal="center"/>
    </xf>
    <xf numFmtId="0" fontId="8" fillId="2" borderId="1" xfId="3" applyFont="1" applyFill="1" applyBorder="1"/>
    <xf numFmtId="0" fontId="5" fillId="5" borderId="1" xfId="3" applyFont="1" applyFill="1" applyBorder="1" applyAlignment="1">
      <alignment horizontal="center" vertical="center" wrapText="1"/>
    </xf>
    <xf numFmtId="0" fontId="7" fillId="5" borderId="1" xfId="3" applyFont="1" applyFill="1" applyBorder="1" applyAlignment="1">
      <alignment horizontal="center" vertical="center" wrapText="1"/>
    </xf>
    <xf numFmtId="0" fontId="6" fillId="4" borderId="0" xfId="3" applyFill="1"/>
    <xf numFmtId="0" fontId="14" fillId="0" borderId="1" xfId="0" applyFont="1" applyBorder="1" applyAlignment="1">
      <alignment horizontal="center" vertical="center"/>
    </xf>
    <xf numFmtId="0" fontId="14" fillId="6" borderId="6" xfId="0" applyFont="1" applyFill="1" applyBorder="1" applyAlignment="1">
      <alignment horizontal="center" vertical="center"/>
    </xf>
    <xf numFmtId="0" fontId="14" fillId="6"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vertical="center"/>
    </xf>
    <xf numFmtId="0" fontId="14" fillId="2" borderId="6" xfId="0" applyFont="1" applyFill="1" applyBorder="1" applyAlignment="1">
      <alignment horizontal="center" vertical="center" wrapText="1"/>
    </xf>
    <xf numFmtId="0" fontId="14" fillId="2" borderId="1" xfId="0" applyFont="1" applyFill="1" applyBorder="1" applyAlignment="1">
      <alignment vertical="center" wrapText="1"/>
    </xf>
    <xf numFmtId="0" fontId="0" fillId="2" borderId="0" xfId="0" applyFill="1"/>
    <xf numFmtId="0" fontId="9" fillId="2" borderId="9" xfId="0" applyFont="1" applyFill="1" applyBorder="1" applyAlignment="1">
      <alignment vertical="center"/>
    </xf>
    <xf numFmtId="2" fontId="14" fillId="0" borderId="1"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0" fontId="7" fillId="0" borderId="0" xfId="3" applyFont="1" applyAlignment="1">
      <alignment vertical="center"/>
    </xf>
    <xf numFmtId="0" fontId="18" fillId="7" borderId="11" xfId="1" applyFont="1" applyFill="1" applyBorder="1" applyAlignment="1">
      <alignment horizontal="center" vertical="center" wrapText="1"/>
    </xf>
    <xf numFmtId="0" fontId="18" fillId="7" borderId="12" xfId="1" applyFont="1" applyFill="1" applyBorder="1" applyAlignment="1">
      <alignment vertical="center" wrapText="1"/>
    </xf>
    <xf numFmtId="0" fontId="18" fillId="7" borderId="12" xfId="1" applyFont="1" applyFill="1" applyBorder="1" applyAlignment="1">
      <alignment horizontal="center" vertical="center" wrapText="1"/>
    </xf>
    <xf numFmtId="0" fontId="18" fillId="7" borderId="13" xfId="1" applyFont="1" applyFill="1" applyBorder="1" applyAlignment="1">
      <alignment horizontal="center" vertical="center" wrapText="1"/>
    </xf>
    <xf numFmtId="164" fontId="18" fillId="3" borderId="14" xfId="1" applyNumberFormat="1" applyFont="1" applyFill="1" applyBorder="1" applyAlignment="1">
      <alignment horizontal="center" vertical="center"/>
    </xf>
    <xf numFmtId="0" fontId="19" fillId="0" borderId="14" xfId="1" applyFont="1" applyBorder="1" applyAlignment="1">
      <alignment horizontal="center" vertical="center"/>
    </xf>
    <xf numFmtId="0" fontId="19" fillId="0" borderId="1" xfId="1" applyFont="1" applyBorder="1"/>
    <xf numFmtId="0" fontId="19" fillId="0" borderId="1" xfId="1" applyFont="1" applyBorder="1" applyAlignment="1">
      <alignment horizontal="center"/>
    </xf>
    <xf numFmtId="0" fontId="19" fillId="0" borderId="15" xfId="1" applyFont="1" applyBorder="1"/>
    <xf numFmtId="0" fontId="19" fillId="4" borderId="1" xfId="1" applyFont="1" applyFill="1" applyBorder="1" applyAlignment="1">
      <alignment horizontal="center"/>
    </xf>
    <xf numFmtId="0" fontId="18" fillId="4" borderId="1" xfId="1" applyFont="1" applyFill="1" applyBorder="1" applyAlignment="1">
      <alignment horizontal="center"/>
    </xf>
    <xf numFmtId="0" fontId="19" fillId="4" borderId="15" xfId="1" applyFont="1" applyFill="1" applyBorder="1"/>
    <xf numFmtId="0" fontId="19" fillId="0" borderId="1" xfId="1" quotePrefix="1" applyFont="1" applyBorder="1" applyAlignment="1">
      <alignment horizontal="center"/>
    </xf>
    <xf numFmtId="1" fontId="19" fillId="0" borderId="1" xfId="1" applyNumberFormat="1" applyFont="1" applyBorder="1" applyAlignment="1">
      <alignment horizontal="center"/>
    </xf>
    <xf numFmtId="0" fontId="14" fillId="6" borderId="1" xfId="0" applyFont="1" applyFill="1" applyBorder="1" applyAlignment="1">
      <alignment horizontal="center" vertical="center" wrapText="1"/>
    </xf>
    <xf numFmtId="0" fontId="20" fillId="2" borderId="6" xfId="0" applyFont="1" applyFill="1" applyBorder="1" applyAlignment="1">
      <alignment horizontal="center" vertical="center"/>
    </xf>
    <xf numFmtId="0" fontId="20" fillId="2" borderId="6" xfId="0" applyFont="1" applyFill="1" applyBorder="1" applyAlignment="1">
      <alignment vertical="center" wrapText="1"/>
    </xf>
    <xf numFmtId="0" fontId="20" fillId="2" borderId="1" xfId="0" applyFont="1" applyFill="1" applyBorder="1" applyAlignment="1">
      <alignment horizontal="center" vertical="center"/>
    </xf>
    <xf numFmtId="2" fontId="20" fillId="2" borderId="6" xfId="0" applyNumberFormat="1" applyFont="1" applyFill="1" applyBorder="1" applyAlignment="1">
      <alignment horizontal="center" vertical="center" wrapText="1"/>
    </xf>
    <xf numFmtId="0" fontId="14" fillId="2" borderId="1"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10" xfId="0" applyFont="1" applyFill="1" applyBorder="1" applyAlignment="1">
      <alignment horizontal="center" vertical="center"/>
    </xf>
    <xf numFmtId="2" fontId="14" fillId="2" borderId="6" xfId="0" applyNumberFormat="1" applyFont="1" applyFill="1" applyBorder="1" applyAlignment="1">
      <alignment horizontal="center" vertical="center" wrapText="1"/>
    </xf>
    <xf numFmtId="0" fontId="14" fillId="2" borderId="4" xfId="0" applyFont="1" applyFill="1" applyBorder="1" applyAlignment="1">
      <alignment horizontal="center" vertical="center" wrapText="1"/>
    </xf>
    <xf numFmtId="0" fontId="19" fillId="0" borderId="1" xfId="1" applyFont="1" applyBorder="1" applyAlignment="1">
      <alignment wrapText="1"/>
    </xf>
    <xf numFmtId="0" fontId="9" fillId="2" borderId="6" xfId="0" applyFont="1" applyFill="1" applyBorder="1" applyAlignment="1">
      <alignment horizontal="left" vertical="center"/>
    </xf>
    <xf numFmtId="0" fontId="9" fillId="2" borderId="9" xfId="0" applyFont="1" applyFill="1" applyBorder="1" applyAlignment="1">
      <alignment horizontal="left" vertical="center"/>
    </xf>
    <xf numFmtId="0" fontId="14" fillId="2" borderId="6" xfId="0" applyFont="1" applyFill="1" applyBorder="1" applyAlignment="1">
      <alignment vertical="center" wrapText="1"/>
    </xf>
    <xf numFmtId="0" fontId="14" fillId="2" borderId="6" xfId="0" applyFont="1" applyFill="1" applyBorder="1" applyAlignment="1">
      <alignment vertical="top" wrapText="1"/>
    </xf>
    <xf numFmtId="0" fontId="14" fillId="2" borderId="10" xfId="0" applyFont="1" applyFill="1" applyBorder="1" applyAlignment="1">
      <alignment vertical="center" wrapText="1"/>
    </xf>
    <xf numFmtId="0" fontId="14" fillId="2" borderId="1" xfId="0" applyFont="1" applyFill="1" applyBorder="1" applyAlignment="1">
      <alignment horizontal="left" vertical="center" wrapText="1"/>
    </xf>
    <xf numFmtId="0" fontId="19" fillId="2" borderId="1" xfId="1" applyFont="1" applyFill="1" applyBorder="1" applyAlignment="1">
      <alignment wrapText="1"/>
    </xf>
    <xf numFmtId="0" fontId="15" fillId="2" borderId="0" xfId="0" applyFont="1" applyFill="1" applyAlignment="1">
      <alignment vertical="center"/>
    </xf>
    <xf numFmtId="0" fontId="13" fillId="10" borderId="1" xfId="0" applyFont="1" applyFill="1" applyBorder="1" applyAlignment="1">
      <alignment horizontal="center" vertical="center" wrapText="1"/>
    </xf>
    <xf numFmtId="0" fontId="19" fillId="2" borderId="1" xfId="1" applyFont="1" applyFill="1" applyBorder="1" applyAlignment="1">
      <alignment vertical="center"/>
    </xf>
    <xf numFmtId="3" fontId="11" fillId="11" borderId="1" xfId="0" applyNumberFormat="1" applyFont="1" applyFill="1" applyBorder="1" applyAlignment="1">
      <alignment horizontal="center" vertical="center"/>
    </xf>
    <xf numFmtId="43" fontId="11" fillId="8" borderId="4" xfId="6" applyFont="1" applyFill="1" applyBorder="1" applyAlignment="1">
      <alignment horizontal="center" vertical="center"/>
    </xf>
    <xf numFmtId="1" fontId="23" fillId="0" borderId="1" xfId="1" applyNumberFormat="1" applyFont="1" applyBorder="1" applyAlignment="1">
      <alignment horizontal="left" vertical="center"/>
    </xf>
    <xf numFmtId="165" fontId="19" fillId="0" borderId="1" xfId="6" applyNumberFormat="1" applyFont="1" applyBorder="1" applyAlignment="1">
      <alignment horizontal="center" vertical="center" wrapText="1"/>
    </xf>
    <xf numFmtId="165" fontId="19" fillId="2" borderId="1" xfId="6" applyNumberFormat="1" applyFont="1" applyFill="1" applyBorder="1" applyAlignment="1">
      <alignment horizontal="center" vertical="center" wrapText="1"/>
    </xf>
    <xf numFmtId="165" fontId="22" fillId="6" borderId="1" xfId="6" applyNumberFormat="1" applyFont="1" applyFill="1" applyBorder="1" applyAlignment="1">
      <alignment horizontal="center" vertical="center" wrapText="1"/>
    </xf>
    <xf numFmtId="165" fontId="22" fillId="2" borderId="1" xfId="6" applyNumberFormat="1" applyFont="1" applyFill="1" applyBorder="1" applyAlignment="1">
      <alignment horizontal="center" vertical="center" wrapText="1"/>
    </xf>
    <xf numFmtId="0" fontId="10" fillId="2" borderId="8" xfId="0" applyFont="1" applyFill="1" applyBorder="1" applyAlignment="1">
      <alignment horizontal="center" vertical="center"/>
    </xf>
    <xf numFmtId="0" fontId="10" fillId="2" borderId="0" xfId="0" applyFont="1" applyFill="1" applyAlignment="1">
      <alignment horizontal="center" vertical="center"/>
    </xf>
    <xf numFmtId="0" fontId="10" fillId="2" borderId="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 xfId="0" applyFont="1" applyFill="1" applyBorder="1" applyAlignment="1">
      <alignment horizontal="center" vertical="center"/>
    </xf>
    <xf numFmtId="0" fontId="11" fillId="9" borderId="1" xfId="0" applyFont="1" applyFill="1" applyBorder="1" applyAlignment="1">
      <alignment horizontal="center" vertical="center"/>
    </xf>
    <xf numFmtId="0" fontId="12" fillId="11" borderId="1"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8" borderId="9"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9" borderId="1" xfId="0" applyFont="1" applyFill="1" applyBorder="1" applyAlignment="1">
      <alignment horizontal="center" vertical="center"/>
    </xf>
    <xf numFmtId="0" fontId="16" fillId="9" borderId="6" xfId="0" applyFont="1" applyFill="1" applyBorder="1" applyAlignment="1">
      <alignment horizontal="center" vertical="center" wrapText="1"/>
    </xf>
    <xf numFmtId="0" fontId="16" fillId="9" borderId="9"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9" fillId="2" borderId="0" xfId="0" applyFont="1" applyFill="1" applyAlignment="1">
      <alignment horizontal="center" vertical="center"/>
    </xf>
    <xf numFmtId="0" fontId="9" fillId="2" borderId="6" xfId="0" applyFont="1" applyFill="1" applyBorder="1" applyAlignment="1">
      <alignment horizontal="left" vertical="center"/>
    </xf>
    <xf numFmtId="0" fontId="9" fillId="2" borderId="9" xfId="0" applyFont="1" applyFill="1" applyBorder="1" applyAlignment="1">
      <alignment horizontal="left" vertical="center"/>
    </xf>
    <xf numFmtId="0" fontId="9" fillId="2" borderId="5" xfId="0" applyFont="1" applyFill="1" applyBorder="1" applyAlignment="1">
      <alignment horizontal="left" vertical="center"/>
    </xf>
    <xf numFmtId="0" fontId="5" fillId="4" borderId="4" xfId="3" applyFont="1" applyFill="1" applyBorder="1" applyAlignment="1">
      <alignment horizontal="center" vertical="center" wrapText="1"/>
    </xf>
    <xf numFmtId="0" fontId="5" fillId="4" borderId="7" xfId="3" applyFont="1" applyFill="1" applyBorder="1" applyAlignment="1">
      <alignment horizontal="center" vertical="center" wrapText="1"/>
    </xf>
    <xf numFmtId="0" fontId="5" fillId="4" borderId="3" xfId="3" applyFont="1" applyFill="1" applyBorder="1" applyAlignment="1">
      <alignment horizontal="center" vertical="center" wrapText="1"/>
    </xf>
    <xf numFmtId="0" fontId="2" fillId="0" borderId="6" xfId="3" applyFont="1" applyBorder="1" applyAlignment="1">
      <alignment horizontal="center" vertical="center"/>
    </xf>
    <xf numFmtId="0" fontId="2" fillId="0" borderId="9" xfId="3" applyFont="1" applyBorder="1" applyAlignment="1">
      <alignment horizontal="center" vertical="center"/>
    </xf>
    <xf numFmtId="0" fontId="2" fillId="0" borderId="5" xfId="3" applyFont="1" applyBorder="1" applyAlignment="1">
      <alignment horizontal="center" vertical="center"/>
    </xf>
    <xf numFmtId="2" fontId="19" fillId="0" borderId="6" xfId="1" applyNumberFormat="1" applyFont="1" applyBorder="1" applyAlignment="1">
      <alignment horizontal="center"/>
    </xf>
    <xf numFmtId="2" fontId="19" fillId="0" borderId="5" xfId="1" applyNumberFormat="1" applyFont="1" applyBorder="1" applyAlignment="1">
      <alignment horizontal="center"/>
    </xf>
    <xf numFmtId="0" fontId="18" fillId="3" borderId="6" xfId="1" applyFont="1" applyFill="1" applyBorder="1" applyAlignment="1">
      <alignment horizontal="left" vertical="center"/>
    </xf>
    <xf numFmtId="0" fontId="18" fillId="3" borderId="9" xfId="1" applyFont="1" applyFill="1" applyBorder="1" applyAlignment="1">
      <alignment horizontal="left" vertical="center"/>
    </xf>
    <xf numFmtId="0" fontId="18" fillId="3" borderId="17" xfId="1" applyFont="1" applyFill="1" applyBorder="1" applyAlignment="1">
      <alignment horizontal="left" vertical="center"/>
    </xf>
    <xf numFmtId="0" fontId="18" fillId="7" borderId="0" xfId="1" applyFont="1" applyFill="1" applyAlignment="1">
      <alignment horizontal="center" vertical="center"/>
    </xf>
    <xf numFmtId="0" fontId="18" fillId="3" borderId="1" xfId="1" applyFont="1" applyFill="1" applyBorder="1" applyAlignment="1">
      <alignment horizontal="left" vertical="center"/>
    </xf>
    <xf numFmtId="0" fontId="18" fillId="3" borderId="15" xfId="1" applyFont="1" applyFill="1" applyBorder="1" applyAlignment="1">
      <alignment horizontal="left" vertical="center"/>
    </xf>
    <xf numFmtId="0" fontId="18" fillId="4" borderId="16" xfId="1" applyFont="1" applyFill="1" applyBorder="1" applyAlignment="1">
      <alignment horizontal="center"/>
    </xf>
    <xf numFmtId="0" fontId="18" fillId="4" borderId="5" xfId="1" applyFont="1" applyFill="1" applyBorder="1" applyAlignment="1">
      <alignment horizontal="center"/>
    </xf>
  </cellXfs>
  <cellStyles count="7">
    <cellStyle name="Comma" xfId="6" builtinId="3"/>
    <cellStyle name="Normal" xfId="0" builtinId="0"/>
    <cellStyle name="Normal 2" xfId="1" xr:uid="{00000000-0005-0000-0000-000002000000}"/>
    <cellStyle name="Normal 2 2" xfId="3" xr:uid="{00000000-0005-0000-0000-000003000000}"/>
    <cellStyle name="Normal 2 2 2" xfId="4" xr:uid="{00000000-0005-0000-0000-000004000000}"/>
    <cellStyle name="Normal 2 2 3" xfId="5" xr:uid="{00000000-0005-0000-0000-000005000000}"/>
    <cellStyle name="Normal 3" xfId="2" xr:uid="{00000000-0005-0000-0000-000006000000}"/>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101600</xdr:rowOff>
    </xdr:from>
    <xdr:to>
      <xdr:col>5</xdr:col>
      <xdr:colOff>1007240</xdr:colOff>
      <xdr:row>1</xdr:row>
      <xdr:rowOff>603250</xdr:rowOff>
    </xdr:to>
    <xdr:pic>
      <xdr:nvPicPr>
        <xdr:cNvPr id="3" name="Picture 2">
          <a:extLst>
            <a:ext uri="{FF2B5EF4-FFF2-40B4-BE49-F238E27FC236}">
              <a16:creationId xmlns:a16="http://schemas.microsoft.com/office/drawing/2014/main" id="{F1F699EC-3779-8B99-01F0-4DD20F7C829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85512" y="101600"/>
          <a:ext cx="1007240" cy="754120"/>
        </a:xfrm>
        <a:prstGeom prst="rect">
          <a:avLst/>
        </a:prstGeom>
      </xdr:spPr>
    </xdr:pic>
    <xdr:clientData/>
  </xdr:twoCellAnchor>
  <xdr:twoCellAnchor editAs="oneCell">
    <xdr:from>
      <xdr:col>0</xdr:col>
      <xdr:colOff>0</xdr:colOff>
      <xdr:row>0</xdr:row>
      <xdr:rowOff>0</xdr:rowOff>
    </xdr:from>
    <xdr:to>
      <xdr:col>1</xdr:col>
      <xdr:colOff>1238249</xdr:colOff>
      <xdr:row>1</xdr:row>
      <xdr:rowOff>596900</xdr:rowOff>
    </xdr:to>
    <xdr:pic>
      <xdr:nvPicPr>
        <xdr:cNvPr id="4" name="Picture 3" descr="IMS Pakistan">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1612899" cy="850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1610846</xdr:colOff>
      <xdr:row>1</xdr:row>
      <xdr:rowOff>3111</xdr:rowOff>
    </xdr:to>
    <xdr:pic>
      <xdr:nvPicPr>
        <xdr:cNvPr id="2" name="Picture 1" descr="IMS Pakistan">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87096" cy="1008528"/>
        </a:xfrm>
        <a:prstGeom prst="rect">
          <a:avLst/>
        </a:prstGeom>
        <a:noFill/>
        <a:ln>
          <a:noFill/>
        </a:ln>
      </xdr:spPr>
    </xdr:pic>
    <xdr:clientData/>
  </xdr:twoCellAnchor>
  <xdr:twoCellAnchor editAs="oneCell">
    <xdr:from>
      <xdr:col>7</xdr:col>
      <xdr:colOff>105833</xdr:colOff>
      <xdr:row>0</xdr:row>
      <xdr:rowOff>84043</xdr:rowOff>
    </xdr:from>
    <xdr:to>
      <xdr:col>8</xdr:col>
      <xdr:colOff>490256</xdr:colOff>
      <xdr:row>0</xdr:row>
      <xdr:rowOff>980514</xdr:rowOff>
    </xdr:to>
    <xdr:pic>
      <xdr:nvPicPr>
        <xdr:cNvPr id="3" name="Picture 2">
          <a:extLst>
            <a:ext uri="{FF2B5EF4-FFF2-40B4-BE49-F238E27FC236}">
              <a16:creationId xmlns:a16="http://schemas.microsoft.com/office/drawing/2014/main" id="{F1F699EC-3779-8B99-01F0-4DD20F7C829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90833" y="84043"/>
          <a:ext cx="1082923" cy="896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N32"/>
  <sheetViews>
    <sheetView view="pageBreakPreview" zoomScale="83" zoomScaleNormal="83" zoomScaleSheetLayoutView="83" workbookViewId="0">
      <pane ySplit="3" topLeftCell="A4" activePane="bottomLeft" state="frozen"/>
      <selection pane="bottomLeft" activeCell="D9" sqref="D9"/>
    </sheetView>
  </sheetViews>
  <sheetFormatPr defaultColWidth="9.140625" defaultRowHeight="16.5" x14ac:dyDescent="0.25"/>
  <cols>
    <col min="1" max="1" width="5.42578125" style="25" customWidth="1"/>
    <col min="2" max="2" width="60.42578125" style="66" customWidth="1"/>
    <col min="3" max="3" width="5.5703125" style="25" customWidth="1"/>
    <col min="4" max="4" width="7.42578125" style="25" customWidth="1"/>
    <col min="5" max="5" width="13.85546875" style="25" customWidth="1"/>
    <col min="6" max="6" width="17.28515625" style="25" customWidth="1"/>
    <col min="7" max="16384" width="9.140625" style="25"/>
  </cols>
  <sheetData>
    <row r="1" spans="1:9" ht="20.25" customHeight="1" x14ac:dyDescent="0.25">
      <c r="A1" s="90" t="s">
        <v>79</v>
      </c>
      <c r="B1" s="90"/>
      <c r="C1" s="90"/>
      <c r="D1" s="90"/>
      <c r="E1" s="90"/>
      <c r="F1" s="90"/>
    </row>
    <row r="2" spans="1:9" ht="51.95" customHeight="1" x14ac:dyDescent="0.25">
      <c r="A2" s="90"/>
      <c r="B2" s="90"/>
      <c r="C2" s="90"/>
      <c r="D2" s="90"/>
      <c r="E2" s="90"/>
      <c r="F2" s="90"/>
    </row>
    <row r="3" spans="1:9" ht="26.25" customHeight="1" x14ac:dyDescent="0.25">
      <c r="A3" s="67" t="s">
        <v>25</v>
      </c>
      <c r="B3" s="67" t="s">
        <v>1</v>
      </c>
      <c r="C3" s="67" t="s">
        <v>16</v>
      </c>
      <c r="D3" s="67" t="s">
        <v>24</v>
      </c>
      <c r="E3" s="67" t="s">
        <v>47</v>
      </c>
      <c r="F3" s="67" t="s">
        <v>46</v>
      </c>
    </row>
    <row r="4" spans="1:9" ht="21" customHeight="1" x14ac:dyDescent="0.25">
      <c r="A4" s="86" t="s">
        <v>55</v>
      </c>
      <c r="B4" s="86"/>
      <c r="C4" s="86"/>
      <c r="D4" s="86"/>
      <c r="E4" s="86"/>
      <c r="F4" s="86"/>
    </row>
    <row r="5" spans="1:9" ht="38.25" x14ac:dyDescent="0.25">
      <c r="A5" s="20">
        <v>1</v>
      </c>
      <c r="B5" s="61" t="s">
        <v>73</v>
      </c>
      <c r="C5" s="22" t="s">
        <v>0</v>
      </c>
      <c r="D5" s="26">
        <v>120</v>
      </c>
      <c r="E5" s="24"/>
      <c r="F5" s="74"/>
      <c r="I5" s="71"/>
    </row>
    <row r="6" spans="1:9" ht="25.5" x14ac:dyDescent="0.25">
      <c r="A6" s="20">
        <v>2</v>
      </c>
      <c r="B6" s="61" t="s">
        <v>67</v>
      </c>
      <c r="C6" s="23" t="s">
        <v>0</v>
      </c>
      <c r="D6" s="23">
        <f>D5-D7</f>
        <v>107</v>
      </c>
      <c r="E6" s="24"/>
      <c r="F6" s="74"/>
    </row>
    <row r="7" spans="1:9" ht="38.25" x14ac:dyDescent="0.25">
      <c r="A7" s="20">
        <v>3</v>
      </c>
      <c r="B7" s="61" t="s">
        <v>78</v>
      </c>
      <c r="C7" s="23" t="s">
        <v>0</v>
      </c>
      <c r="D7" s="23">
        <v>13</v>
      </c>
      <c r="E7" s="24"/>
      <c r="F7" s="74"/>
    </row>
    <row r="8" spans="1:9" ht="39.950000000000003" customHeight="1" x14ac:dyDescent="0.25">
      <c r="A8" s="20">
        <v>4</v>
      </c>
      <c r="B8" s="61" t="s">
        <v>44</v>
      </c>
      <c r="C8" s="23" t="s">
        <v>0</v>
      </c>
      <c r="D8" s="23">
        <v>90</v>
      </c>
      <c r="E8" s="24"/>
      <c r="F8" s="74"/>
    </row>
    <row r="9" spans="1:9" ht="41.1" customHeight="1" x14ac:dyDescent="0.25">
      <c r="A9" s="20">
        <v>5</v>
      </c>
      <c r="B9" s="61" t="s">
        <v>74</v>
      </c>
      <c r="C9" s="22" t="s">
        <v>0</v>
      </c>
      <c r="D9" s="23">
        <v>70</v>
      </c>
      <c r="E9" s="24"/>
      <c r="F9" s="74"/>
    </row>
    <row r="10" spans="1:9" ht="25.5" x14ac:dyDescent="0.25">
      <c r="A10" s="20">
        <v>6</v>
      </c>
      <c r="B10" s="61" t="s">
        <v>45</v>
      </c>
      <c r="C10" s="22" t="s">
        <v>2</v>
      </c>
      <c r="D10" s="23">
        <v>1</v>
      </c>
      <c r="E10" s="24"/>
      <c r="F10" s="74"/>
      <c r="H10" s="71"/>
    </row>
    <row r="11" spans="1:9" ht="21" customHeight="1" x14ac:dyDescent="0.25">
      <c r="A11" s="20">
        <v>7</v>
      </c>
      <c r="B11" s="61" t="s">
        <v>48</v>
      </c>
      <c r="C11" s="21" t="s">
        <v>2</v>
      </c>
      <c r="D11" s="23">
        <v>1</v>
      </c>
      <c r="E11" s="24"/>
      <c r="F11" s="74"/>
    </row>
    <row r="12" spans="1:9" ht="42.6" customHeight="1" x14ac:dyDescent="0.25">
      <c r="A12" s="20">
        <v>8</v>
      </c>
      <c r="B12" s="62" t="s">
        <v>49</v>
      </c>
      <c r="C12" s="53" t="s">
        <v>2</v>
      </c>
      <c r="D12" s="26">
        <v>1</v>
      </c>
      <c r="E12" s="54"/>
      <c r="F12" s="75"/>
    </row>
    <row r="13" spans="1:9" ht="24.75" customHeight="1" x14ac:dyDescent="0.25">
      <c r="A13" s="83" t="s">
        <v>80</v>
      </c>
      <c r="B13" s="84"/>
      <c r="C13" s="84"/>
      <c r="D13" s="84"/>
      <c r="E13" s="85"/>
      <c r="F13" s="70"/>
    </row>
    <row r="14" spans="1:9" ht="21.75" customHeight="1" x14ac:dyDescent="0.25">
      <c r="A14" s="87" t="s">
        <v>56</v>
      </c>
      <c r="B14" s="88"/>
      <c r="C14" s="88"/>
      <c r="D14" s="88"/>
      <c r="E14" s="88"/>
      <c r="F14" s="89"/>
    </row>
    <row r="15" spans="1:9" ht="23.25" customHeight="1" x14ac:dyDescent="0.25">
      <c r="A15" s="24">
        <v>1</v>
      </c>
      <c r="B15" s="27" t="s">
        <v>50</v>
      </c>
      <c r="C15" s="24" t="s">
        <v>9</v>
      </c>
      <c r="D15" s="30">
        <f>'Drain &amp; Apron Detail Qty'!H11</f>
        <v>72</v>
      </c>
      <c r="E15" s="30"/>
      <c r="F15" s="72"/>
    </row>
    <row r="16" spans="1:9" ht="140.25" x14ac:dyDescent="0.25">
      <c r="A16" s="52">
        <v>2</v>
      </c>
      <c r="B16" s="63" t="s">
        <v>68</v>
      </c>
      <c r="C16" s="55" t="s">
        <v>23</v>
      </c>
      <c r="D16" s="56">
        <v>1</v>
      </c>
      <c r="E16" s="57"/>
      <c r="F16" s="73"/>
    </row>
    <row r="17" spans="1:14" x14ac:dyDescent="0.25">
      <c r="A17" s="24">
        <v>3</v>
      </c>
      <c r="B17" s="61" t="s">
        <v>51</v>
      </c>
      <c r="C17" s="22" t="s">
        <v>9</v>
      </c>
      <c r="D17" s="31">
        <f>'Drain &amp; Apron Detail Qty'!H15</f>
        <v>52.5</v>
      </c>
      <c r="E17" s="24"/>
      <c r="F17" s="73"/>
    </row>
    <row r="18" spans="1:14" ht="18" customHeight="1" x14ac:dyDescent="0.25">
      <c r="A18" s="52">
        <v>4</v>
      </c>
      <c r="B18" s="61" t="s">
        <v>52</v>
      </c>
      <c r="C18" s="22" t="s">
        <v>9</v>
      </c>
      <c r="D18" s="31">
        <f>'Drain &amp; Apron Detail Qty'!H26</f>
        <v>75.25</v>
      </c>
      <c r="E18" s="24"/>
      <c r="F18" s="73"/>
    </row>
    <row r="19" spans="1:14" ht="27" customHeight="1" x14ac:dyDescent="0.25">
      <c r="A19" s="24">
        <v>5</v>
      </c>
      <c r="B19" s="27" t="s">
        <v>69</v>
      </c>
      <c r="C19" s="47" t="s">
        <v>4</v>
      </c>
      <c r="D19" s="30">
        <f>'Drain &amp; Apron Detail Qty'!H32</f>
        <v>98</v>
      </c>
      <c r="E19" s="24"/>
      <c r="F19" s="73"/>
    </row>
    <row r="20" spans="1:14" ht="27" customHeight="1" x14ac:dyDescent="0.25">
      <c r="A20" s="52">
        <v>6</v>
      </c>
      <c r="B20" s="27" t="s">
        <v>75</v>
      </c>
      <c r="C20" s="47" t="s">
        <v>76</v>
      </c>
      <c r="D20" s="30">
        <v>1</v>
      </c>
      <c r="E20" s="24"/>
      <c r="F20" s="73"/>
    </row>
    <row r="21" spans="1:14" ht="27" customHeight="1" x14ac:dyDescent="0.25">
      <c r="A21" s="24">
        <v>7</v>
      </c>
      <c r="B21" s="64" t="s">
        <v>38</v>
      </c>
      <c r="C21" s="47" t="s">
        <v>4</v>
      </c>
      <c r="D21" s="30">
        <f>'Drain &amp; Apron Detail Qty'!H40</f>
        <v>89</v>
      </c>
      <c r="E21" s="24"/>
      <c r="F21" s="73"/>
    </row>
    <row r="22" spans="1:14" ht="25.5" customHeight="1" x14ac:dyDescent="0.25">
      <c r="A22" s="83" t="s">
        <v>81</v>
      </c>
      <c r="B22" s="84"/>
      <c r="C22" s="84"/>
      <c r="D22" s="84"/>
      <c r="E22" s="85"/>
      <c r="F22" s="70"/>
    </row>
    <row r="23" spans="1:14" ht="25.5" customHeight="1" x14ac:dyDescent="0.25">
      <c r="A23" s="81" t="s">
        <v>57</v>
      </c>
      <c r="B23" s="81"/>
      <c r="C23" s="81"/>
      <c r="D23" s="81"/>
      <c r="E23" s="81"/>
      <c r="F23" s="81"/>
    </row>
    <row r="24" spans="1:14" ht="25.5" customHeight="1" x14ac:dyDescent="0.25">
      <c r="A24" s="48">
        <v>1</v>
      </c>
      <c r="B24" s="49" t="s">
        <v>53</v>
      </c>
      <c r="C24" s="50" t="s">
        <v>9</v>
      </c>
      <c r="D24" s="51">
        <f>'Soakage pit Detail Qty'!G5</f>
        <v>62.823999999999998</v>
      </c>
      <c r="E24" s="51"/>
      <c r="F24" s="73"/>
    </row>
    <row r="25" spans="1:14" ht="25.5" customHeight="1" x14ac:dyDescent="0.2">
      <c r="A25" s="50">
        <v>2</v>
      </c>
      <c r="B25" s="65" t="s">
        <v>54</v>
      </c>
      <c r="C25" s="50" t="s">
        <v>9</v>
      </c>
      <c r="D25" s="51">
        <f>'Soakage pit Detail Qty'!G7</f>
        <v>62.823999999999998</v>
      </c>
      <c r="E25" s="51"/>
      <c r="F25" s="73"/>
    </row>
    <row r="26" spans="1:14" ht="25.5" customHeight="1" x14ac:dyDescent="0.25">
      <c r="A26" s="50">
        <v>3</v>
      </c>
      <c r="B26" s="68" t="s">
        <v>58</v>
      </c>
      <c r="C26" s="50" t="s">
        <v>0</v>
      </c>
      <c r="D26" s="51">
        <f>'Soakage pit Detail Qty'!G8</f>
        <v>13</v>
      </c>
      <c r="E26" s="51"/>
      <c r="F26" s="73"/>
    </row>
    <row r="27" spans="1:14" ht="25.5" customHeight="1" x14ac:dyDescent="0.25">
      <c r="A27" s="83" t="s">
        <v>82</v>
      </c>
      <c r="B27" s="84"/>
      <c r="C27" s="84"/>
      <c r="D27" s="84"/>
      <c r="E27" s="85"/>
      <c r="F27" s="70"/>
    </row>
    <row r="28" spans="1:14" ht="36" customHeight="1" x14ac:dyDescent="0.25">
      <c r="A28" s="82" t="s">
        <v>59</v>
      </c>
      <c r="B28" s="82"/>
      <c r="C28" s="82"/>
      <c r="D28" s="82"/>
      <c r="E28" s="82"/>
      <c r="F28" s="69"/>
    </row>
    <row r="29" spans="1:14" ht="36" customHeight="1" x14ac:dyDescent="0.25">
      <c r="A29" s="82" t="s">
        <v>83</v>
      </c>
      <c r="B29" s="82"/>
      <c r="C29" s="82"/>
      <c r="D29" s="82"/>
      <c r="E29" s="82"/>
      <c r="F29" s="69"/>
    </row>
    <row r="30" spans="1:14" s="28" customFormat="1" ht="23.1" customHeight="1" x14ac:dyDescent="0.25">
      <c r="A30" s="92" t="s">
        <v>42</v>
      </c>
      <c r="B30" s="93"/>
      <c r="C30" s="93"/>
      <c r="D30" s="93"/>
      <c r="E30" s="93"/>
      <c r="F30" s="94"/>
      <c r="I30" s="91"/>
      <c r="J30" s="91"/>
      <c r="K30" s="91"/>
      <c r="L30" s="91"/>
      <c r="M30" s="91"/>
      <c r="N30" s="91"/>
    </row>
    <row r="31" spans="1:14" s="28" customFormat="1" ht="37.5" customHeight="1" x14ac:dyDescent="0.25">
      <c r="A31" s="76"/>
      <c r="B31" s="77"/>
      <c r="C31" s="77"/>
      <c r="D31" s="77"/>
      <c r="E31" s="77"/>
      <c r="F31" s="78"/>
    </row>
    <row r="32" spans="1:14" s="28" customFormat="1" ht="19.5" customHeight="1" x14ac:dyDescent="0.25">
      <c r="A32" s="59" t="s">
        <v>43</v>
      </c>
      <c r="B32" s="60"/>
      <c r="C32" s="29"/>
      <c r="D32" s="79" t="s">
        <v>60</v>
      </c>
      <c r="E32" s="79"/>
      <c r="F32" s="80"/>
    </row>
  </sheetData>
  <sheetProtection formatColumns="0" selectLockedCells="1" selectUnlockedCells="1"/>
  <mergeCells count="13">
    <mergeCell ref="A4:F4"/>
    <mergeCell ref="A14:F14"/>
    <mergeCell ref="A1:F2"/>
    <mergeCell ref="A13:E13"/>
    <mergeCell ref="I30:N30"/>
    <mergeCell ref="A30:F30"/>
    <mergeCell ref="A22:E22"/>
    <mergeCell ref="A31:F31"/>
    <mergeCell ref="D32:F32"/>
    <mergeCell ref="A23:F23"/>
    <mergeCell ref="A28:E28"/>
    <mergeCell ref="A29:E29"/>
    <mergeCell ref="A27:E27"/>
  </mergeCells>
  <printOptions horizontalCentered="1"/>
  <pageMargins left="0.45" right="0.45" top="0.5" bottom="0.5" header="0.3" footer="0.3"/>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249977111117893"/>
    <pageSetUpPr fitToPage="1"/>
  </sheetPr>
  <dimension ref="A1:AZ106"/>
  <sheetViews>
    <sheetView tabSelected="1" zoomScale="90" zoomScaleNormal="90" workbookViewId="0">
      <pane ySplit="5" topLeftCell="A36" activePane="bottomLeft" state="frozen"/>
      <selection activeCell="D1" sqref="D1"/>
      <selection pane="bottomLeft" activeCell="E36" sqref="E36"/>
    </sheetView>
  </sheetViews>
  <sheetFormatPr defaultColWidth="9.140625" defaultRowHeight="12.75" x14ac:dyDescent="0.2"/>
  <cols>
    <col min="1" max="1" width="7.140625" style="1" customWidth="1"/>
    <col min="2" max="2" width="51.28515625" style="1" customWidth="1"/>
    <col min="3" max="3" width="11.140625" style="2" customWidth="1"/>
    <col min="4" max="4" width="8.7109375" style="1" customWidth="1"/>
    <col min="5" max="5" width="10" style="1" customWidth="1"/>
    <col min="6" max="6" width="9.28515625" style="1" bestFit="1" customWidth="1"/>
    <col min="7" max="7" width="7.140625" style="1" customWidth="1"/>
    <col min="8" max="8" width="10.42578125" style="1" customWidth="1"/>
    <col min="9" max="9" width="7.7109375" style="1" customWidth="1"/>
    <col min="10" max="12" width="9.28515625" style="1" bestFit="1" customWidth="1"/>
    <col min="13" max="13" width="13.85546875" style="1" customWidth="1"/>
    <col min="14" max="14" width="10.42578125" style="1" customWidth="1"/>
    <col min="15" max="15" width="10.140625" style="1" customWidth="1"/>
    <col min="16" max="16" width="17.7109375" style="1" customWidth="1"/>
    <col min="17" max="17" width="11.140625" style="1" customWidth="1"/>
    <col min="18" max="18" width="12" style="1" customWidth="1"/>
    <col min="19" max="16384" width="9.140625" style="1"/>
  </cols>
  <sheetData>
    <row r="1" spans="1:52" ht="79.5" customHeight="1" x14ac:dyDescent="0.2">
      <c r="A1" s="98" t="s">
        <v>61</v>
      </c>
      <c r="B1" s="99"/>
      <c r="C1" s="99"/>
      <c r="D1" s="99"/>
      <c r="E1" s="99"/>
      <c r="F1" s="99"/>
      <c r="G1" s="99"/>
      <c r="H1" s="99"/>
      <c r="I1" s="100"/>
      <c r="J1" s="32"/>
      <c r="K1" s="32"/>
      <c r="L1" s="32"/>
      <c r="M1" s="32"/>
      <c r="N1" s="32"/>
      <c r="O1" s="32"/>
      <c r="P1" s="32"/>
      <c r="Q1" s="32"/>
      <c r="R1" s="32"/>
    </row>
    <row r="2" spans="1:52" s="19" customFormat="1" ht="20.25" customHeight="1" x14ac:dyDescent="0.2">
      <c r="A2" s="95" t="s">
        <v>22</v>
      </c>
      <c r="B2" s="95" t="s">
        <v>1</v>
      </c>
      <c r="C2" s="95" t="s">
        <v>21</v>
      </c>
      <c r="D2" s="95" t="s">
        <v>20</v>
      </c>
      <c r="E2" s="95" t="s">
        <v>19</v>
      </c>
      <c r="F2" s="95" t="s">
        <v>18</v>
      </c>
      <c r="G2" s="95" t="s">
        <v>72</v>
      </c>
      <c r="H2" s="95" t="s">
        <v>17</v>
      </c>
      <c r="I2" s="95" t="s">
        <v>16</v>
      </c>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s="19" customFormat="1" ht="16.5" customHeight="1" x14ac:dyDescent="0.2">
      <c r="A3" s="96"/>
      <c r="B3" s="96"/>
      <c r="C3" s="96"/>
      <c r="D3" s="96"/>
      <c r="E3" s="96"/>
      <c r="F3" s="96"/>
      <c r="G3" s="96"/>
      <c r="H3" s="96"/>
      <c r="I3" s="96"/>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s="19" customFormat="1" ht="16.5" customHeight="1" x14ac:dyDescent="0.2">
      <c r="A4" s="96"/>
      <c r="B4" s="96"/>
      <c r="C4" s="96"/>
      <c r="D4" s="96"/>
      <c r="E4" s="96"/>
      <c r="F4" s="96"/>
      <c r="G4" s="96"/>
      <c r="H4" s="96"/>
      <c r="I4" s="96"/>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s="19" customFormat="1" ht="9.6" customHeight="1" x14ac:dyDescent="0.2">
      <c r="A5" s="97"/>
      <c r="B5" s="97"/>
      <c r="C5" s="97"/>
      <c r="D5" s="97"/>
      <c r="E5" s="97"/>
      <c r="F5" s="97"/>
      <c r="G5" s="97"/>
      <c r="H5" s="97"/>
      <c r="I5" s="97"/>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ht="51.75" customHeight="1" x14ac:dyDescent="0.2">
      <c r="A6" s="18">
        <v>1</v>
      </c>
      <c r="B6" s="18" t="s">
        <v>15</v>
      </c>
      <c r="C6" s="17"/>
      <c r="D6" s="17"/>
      <c r="E6" s="17"/>
      <c r="F6" s="17"/>
      <c r="G6" s="17"/>
      <c r="H6" s="17"/>
      <c r="I6" s="17"/>
    </row>
    <row r="7" spans="1:52" ht="23.25" customHeight="1" x14ac:dyDescent="0.2">
      <c r="A7" s="5">
        <v>1.1000000000000001</v>
      </c>
      <c r="B7" s="5" t="s">
        <v>14</v>
      </c>
      <c r="C7" s="3"/>
      <c r="D7" s="3"/>
      <c r="E7" s="3"/>
      <c r="F7" s="3"/>
      <c r="G7" s="3"/>
      <c r="H7" s="3"/>
      <c r="I7" s="3"/>
    </row>
    <row r="8" spans="1:52" ht="23.25" customHeight="1" x14ac:dyDescent="0.2">
      <c r="A8" s="16"/>
      <c r="B8" s="3" t="s">
        <v>77</v>
      </c>
      <c r="C8" s="3"/>
      <c r="D8" s="8">
        <v>10</v>
      </c>
      <c r="E8" s="8">
        <v>3</v>
      </c>
      <c r="F8" s="8">
        <v>0.5</v>
      </c>
      <c r="G8" s="8">
        <v>1</v>
      </c>
      <c r="H8" s="8">
        <f>+G8*F8*E8*D8</f>
        <v>15</v>
      </c>
      <c r="I8" s="3" t="s">
        <v>9</v>
      </c>
    </row>
    <row r="9" spans="1:52" ht="23.25" customHeight="1" x14ac:dyDescent="0.2">
      <c r="A9" s="3"/>
      <c r="B9" s="3" t="s">
        <v>62</v>
      </c>
      <c r="C9" s="3"/>
      <c r="D9" s="8">
        <v>20</v>
      </c>
      <c r="E9" s="8">
        <v>1.5</v>
      </c>
      <c r="F9" s="8">
        <v>1</v>
      </c>
      <c r="G9" s="8">
        <v>1</v>
      </c>
      <c r="H9" s="8">
        <f>+G9*F9*E9*D9</f>
        <v>30</v>
      </c>
      <c r="I9" s="3" t="s">
        <v>9</v>
      </c>
    </row>
    <row r="10" spans="1:52" ht="23.25" customHeight="1" x14ac:dyDescent="0.2">
      <c r="A10" s="3"/>
      <c r="B10" s="3" t="s">
        <v>63</v>
      </c>
      <c r="C10" s="3"/>
      <c r="D10" s="8">
        <v>3</v>
      </c>
      <c r="E10" s="8">
        <v>3</v>
      </c>
      <c r="F10" s="8">
        <v>3</v>
      </c>
      <c r="G10" s="8">
        <v>1</v>
      </c>
      <c r="H10" s="8">
        <f>+G10*F10*E10*D10</f>
        <v>27</v>
      </c>
      <c r="I10" s="3"/>
    </row>
    <row r="11" spans="1:52" ht="23.25" customHeight="1" x14ac:dyDescent="0.25">
      <c r="A11" s="3"/>
      <c r="B11" s="12" t="s">
        <v>5</v>
      </c>
      <c r="C11" s="12"/>
      <c r="D11" s="12"/>
      <c r="E11" s="12"/>
      <c r="F11" s="12"/>
      <c r="G11" s="12"/>
      <c r="H11" s="13">
        <f>SUM(H8:H10)</f>
        <v>72</v>
      </c>
      <c r="I11" s="10" t="s">
        <v>9</v>
      </c>
    </row>
    <row r="12" spans="1:52" ht="36" customHeight="1" x14ac:dyDescent="0.2">
      <c r="A12" s="5">
        <v>1.2</v>
      </c>
      <c r="B12" s="5" t="s">
        <v>13</v>
      </c>
      <c r="C12" s="3"/>
      <c r="D12" s="8"/>
      <c r="E12" s="8"/>
      <c r="F12" s="8"/>
      <c r="G12" s="8"/>
      <c r="H12" s="8"/>
      <c r="I12" s="3"/>
    </row>
    <row r="13" spans="1:52" ht="23.25" customHeight="1" x14ac:dyDescent="0.2">
      <c r="A13" s="3"/>
      <c r="B13" s="3" t="s">
        <v>12</v>
      </c>
      <c r="C13" s="3"/>
      <c r="D13" s="8">
        <v>10</v>
      </c>
      <c r="E13" s="8">
        <v>3</v>
      </c>
      <c r="F13" s="8">
        <v>0.5</v>
      </c>
      <c r="G13" s="8">
        <v>1</v>
      </c>
      <c r="H13" s="8">
        <f>+G13*F13*E13*D13</f>
        <v>15</v>
      </c>
      <c r="I13" s="3"/>
    </row>
    <row r="14" spans="1:52" ht="23.25" customHeight="1" x14ac:dyDescent="0.2">
      <c r="A14" s="3"/>
      <c r="B14" s="3" t="s">
        <v>62</v>
      </c>
      <c r="C14" s="3"/>
      <c r="D14" s="8">
        <v>25</v>
      </c>
      <c r="E14" s="8">
        <v>1.5</v>
      </c>
      <c r="F14" s="8">
        <v>1</v>
      </c>
      <c r="G14" s="8">
        <v>1</v>
      </c>
      <c r="H14" s="8">
        <f>+G14*F14*E14*D14</f>
        <v>37.5</v>
      </c>
      <c r="I14" s="3"/>
    </row>
    <row r="15" spans="1:52" ht="23.25" customHeight="1" x14ac:dyDescent="0.25">
      <c r="A15" s="3"/>
      <c r="B15" s="12" t="s">
        <v>5</v>
      </c>
      <c r="C15" s="12"/>
      <c r="D15" s="12"/>
      <c r="E15" s="12"/>
      <c r="F15" s="12"/>
      <c r="G15" s="12"/>
      <c r="H15" s="13">
        <f>SUM(H13:H14)</f>
        <v>52.5</v>
      </c>
      <c r="I15" s="10" t="s">
        <v>9</v>
      </c>
    </row>
    <row r="16" spans="1:52" ht="23.25" customHeight="1" x14ac:dyDescent="0.25">
      <c r="A16" s="5">
        <v>1.3</v>
      </c>
      <c r="B16" s="5" t="s">
        <v>11</v>
      </c>
      <c r="C16" s="3"/>
      <c r="D16" s="8"/>
      <c r="E16" s="8"/>
      <c r="F16" s="8"/>
      <c r="G16" s="8"/>
      <c r="H16" s="15"/>
      <c r="I16" s="3"/>
    </row>
    <row r="17" spans="1:9" ht="32.25" customHeight="1" x14ac:dyDescent="0.2">
      <c r="A17" s="3"/>
      <c r="B17" s="3" t="s">
        <v>10</v>
      </c>
      <c r="C17" s="3"/>
      <c r="D17" s="8">
        <v>10</v>
      </c>
      <c r="E17" s="8">
        <v>3</v>
      </c>
      <c r="F17" s="8">
        <v>0.75</v>
      </c>
      <c r="G17" s="8">
        <v>1</v>
      </c>
      <c r="H17" s="8">
        <f>+G17*F17*E17*D17</f>
        <v>22.5</v>
      </c>
      <c r="I17" s="3"/>
    </row>
    <row r="18" spans="1:9" ht="23.25" customHeight="1" x14ac:dyDescent="0.2">
      <c r="A18" s="3"/>
      <c r="B18" s="3" t="s">
        <v>70</v>
      </c>
      <c r="C18" s="3"/>
      <c r="D18" s="8">
        <v>1.5</v>
      </c>
      <c r="E18" s="8">
        <v>1.5</v>
      </c>
      <c r="F18" s="8">
        <v>2</v>
      </c>
      <c r="G18" s="8">
        <v>1</v>
      </c>
      <c r="H18" s="8">
        <f>+G18*F18*E18*D18</f>
        <v>4.5</v>
      </c>
      <c r="I18" s="3"/>
    </row>
    <row r="19" spans="1:9" ht="23.25" customHeight="1" x14ac:dyDescent="0.25">
      <c r="A19" s="3"/>
      <c r="B19" s="14" t="s">
        <v>26</v>
      </c>
      <c r="C19" s="3"/>
      <c r="D19" s="8"/>
      <c r="E19" s="8"/>
      <c r="F19" s="8"/>
      <c r="G19" s="8"/>
      <c r="H19" s="8"/>
      <c r="I19" s="3"/>
    </row>
    <row r="20" spans="1:9" ht="30" customHeight="1" x14ac:dyDescent="0.2">
      <c r="A20" s="3"/>
      <c r="B20" s="3" t="s">
        <v>27</v>
      </c>
      <c r="C20" s="3"/>
      <c r="D20" s="8">
        <v>6</v>
      </c>
      <c r="E20" s="8">
        <v>3</v>
      </c>
      <c r="F20" s="8">
        <v>0.5</v>
      </c>
      <c r="G20" s="8">
        <v>1</v>
      </c>
      <c r="H20" s="8">
        <f t="shared" ref="H20:H25" si="0">+G20*F20*E20*D20</f>
        <v>9</v>
      </c>
      <c r="I20" s="3"/>
    </row>
    <row r="21" spans="1:9" ht="23.25" customHeight="1" x14ac:dyDescent="0.2">
      <c r="A21" s="3"/>
      <c r="B21" s="3" t="s">
        <v>28</v>
      </c>
      <c r="C21" s="3"/>
      <c r="D21" s="8">
        <v>6</v>
      </c>
      <c r="E21" s="8">
        <v>0.25</v>
      </c>
      <c r="F21" s="8">
        <v>0.5</v>
      </c>
      <c r="G21" s="8">
        <v>2</v>
      </c>
      <c r="H21" s="8">
        <f t="shared" si="0"/>
        <v>1.5</v>
      </c>
      <c r="I21" s="3"/>
    </row>
    <row r="22" spans="1:9" ht="23.25" customHeight="1" x14ac:dyDescent="0.2">
      <c r="A22" s="3"/>
      <c r="B22" s="3" t="s">
        <v>29</v>
      </c>
      <c r="C22" s="3"/>
      <c r="D22" s="8">
        <v>3</v>
      </c>
      <c r="E22" s="8">
        <v>0.25</v>
      </c>
      <c r="F22" s="8">
        <v>0.5</v>
      </c>
      <c r="G22" s="8">
        <v>2</v>
      </c>
      <c r="H22" s="8">
        <f t="shared" si="0"/>
        <v>0.75</v>
      </c>
      <c r="I22" s="3"/>
    </row>
    <row r="23" spans="1:9" ht="24" customHeight="1" x14ac:dyDescent="0.2">
      <c r="A23" s="3"/>
      <c r="B23" s="3" t="s">
        <v>64</v>
      </c>
      <c r="C23" s="3"/>
      <c r="D23" s="8">
        <v>20</v>
      </c>
      <c r="E23" s="8">
        <v>0.5</v>
      </c>
      <c r="F23" s="8">
        <v>0.5</v>
      </c>
      <c r="G23" s="8">
        <v>1</v>
      </c>
      <c r="H23" s="8">
        <f t="shared" si="0"/>
        <v>5</v>
      </c>
      <c r="I23" s="3"/>
    </row>
    <row r="24" spans="1:9" ht="23.25" customHeight="1" x14ac:dyDescent="0.2">
      <c r="A24" s="3"/>
      <c r="B24" s="3" t="s">
        <v>64</v>
      </c>
      <c r="C24" s="3"/>
      <c r="D24" s="8">
        <v>20</v>
      </c>
      <c r="E24" s="8">
        <v>0.5</v>
      </c>
      <c r="F24" s="8">
        <v>0.5</v>
      </c>
      <c r="G24" s="8">
        <v>1</v>
      </c>
      <c r="H24" s="8">
        <f t="shared" si="0"/>
        <v>5</v>
      </c>
      <c r="I24" s="3"/>
    </row>
    <row r="25" spans="1:9" ht="23.25" customHeight="1" x14ac:dyDescent="0.2">
      <c r="A25" s="3"/>
      <c r="B25" s="3" t="s">
        <v>66</v>
      </c>
      <c r="C25" s="3"/>
      <c r="D25" s="8">
        <v>3</v>
      </c>
      <c r="E25" s="8">
        <v>3</v>
      </c>
      <c r="F25" s="8">
        <v>3</v>
      </c>
      <c r="G25" s="8">
        <v>1</v>
      </c>
      <c r="H25" s="8">
        <f t="shared" si="0"/>
        <v>27</v>
      </c>
      <c r="I25" s="3"/>
    </row>
    <row r="26" spans="1:9" ht="23.25" customHeight="1" x14ac:dyDescent="0.25">
      <c r="A26" s="3"/>
      <c r="B26" s="12" t="s">
        <v>5</v>
      </c>
      <c r="C26" s="12"/>
      <c r="D26" s="12"/>
      <c r="E26" s="12"/>
      <c r="F26" s="12"/>
      <c r="G26" s="12"/>
      <c r="H26" s="13">
        <f>SUM(H17:H25)</f>
        <v>75.25</v>
      </c>
      <c r="I26" s="10" t="s">
        <v>9</v>
      </c>
    </row>
    <row r="27" spans="1:9" ht="46.5" customHeight="1" x14ac:dyDescent="0.2">
      <c r="A27" s="5">
        <v>1.4</v>
      </c>
      <c r="B27" s="5" t="s">
        <v>8</v>
      </c>
      <c r="C27" s="3"/>
      <c r="D27" s="8"/>
      <c r="E27" s="8"/>
      <c r="F27" s="8"/>
      <c r="G27" s="8"/>
      <c r="H27" s="7"/>
      <c r="I27" s="3"/>
    </row>
    <row r="28" spans="1:9" ht="23.25" customHeight="1" x14ac:dyDescent="0.2">
      <c r="A28" s="3"/>
      <c r="B28" s="3" t="s">
        <v>7</v>
      </c>
      <c r="C28" s="3"/>
      <c r="D28" s="8">
        <v>6</v>
      </c>
      <c r="E28" s="9"/>
      <c r="F28" s="8">
        <v>2</v>
      </c>
      <c r="G28" s="8">
        <v>2</v>
      </c>
      <c r="H28" s="4">
        <f t="shared" ref="H28:H31" si="1">G28*F28*D28</f>
        <v>24</v>
      </c>
      <c r="I28" s="3"/>
    </row>
    <row r="29" spans="1:9" ht="23.25" customHeight="1" x14ac:dyDescent="0.2">
      <c r="A29" s="3"/>
      <c r="B29" s="3" t="s">
        <v>6</v>
      </c>
      <c r="C29" s="3"/>
      <c r="D29" s="8">
        <v>3</v>
      </c>
      <c r="E29" s="9"/>
      <c r="F29" s="8">
        <v>2</v>
      </c>
      <c r="G29" s="8">
        <v>2</v>
      </c>
      <c r="H29" s="4">
        <f t="shared" si="1"/>
        <v>12</v>
      </c>
      <c r="I29" s="3"/>
    </row>
    <row r="30" spans="1:9" ht="23.25" customHeight="1" x14ac:dyDescent="0.2">
      <c r="A30" s="3"/>
      <c r="B30" s="3" t="s">
        <v>71</v>
      </c>
      <c r="C30" s="3"/>
      <c r="D30" s="8">
        <v>1.5</v>
      </c>
      <c r="E30" s="8"/>
      <c r="F30" s="8">
        <v>2</v>
      </c>
      <c r="G30" s="8">
        <v>4</v>
      </c>
      <c r="H30" s="4">
        <f t="shared" si="1"/>
        <v>12</v>
      </c>
      <c r="I30" s="3"/>
    </row>
    <row r="31" spans="1:9" ht="23.25" customHeight="1" x14ac:dyDescent="0.2">
      <c r="A31" s="3"/>
      <c r="B31" s="3" t="s">
        <v>64</v>
      </c>
      <c r="C31" s="3"/>
      <c r="D31" s="8">
        <v>20</v>
      </c>
      <c r="E31" s="3"/>
      <c r="F31" s="8">
        <v>2.5</v>
      </c>
      <c r="G31" s="3">
        <v>1</v>
      </c>
      <c r="H31" s="4">
        <f t="shared" si="1"/>
        <v>50</v>
      </c>
      <c r="I31" s="3"/>
    </row>
    <row r="32" spans="1:9" ht="23.25" customHeight="1" x14ac:dyDescent="0.25">
      <c r="A32" s="3"/>
      <c r="B32" s="12" t="s">
        <v>5</v>
      </c>
      <c r="C32" s="12"/>
      <c r="D32" s="12"/>
      <c r="E32" s="12"/>
      <c r="F32" s="12"/>
      <c r="G32" s="12"/>
      <c r="H32" s="11">
        <f>SUM(H28:H31)</f>
        <v>98</v>
      </c>
      <c r="I32" s="10" t="s">
        <v>4</v>
      </c>
    </row>
    <row r="33" spans="1:9" ht="27.6" customHeight="1" x14ac:dyDescent="0.25">
      <c r="A33" s="5"/>
      <c r="B33" s="6" t="s">
        <v>3</v>
      </c>
      <c r="C33" s="5"/>
      <c r="D33" s="5"/>
      <c r="E33" s="5"/>
      <c r="F33" s="5"/>
      <c r="G33" s="5"/>
      <c r="H33" s="5"/>
      <c r="I33" s="5"/>
    </row>
    <row r="34" spans="1:9" ht="27" customHeight="1" x14ac:dyDescent="0.25">
      <c r="A34" s="3"/>
      <c r="B34" s="14"/>
      <c r="C34" s="14"/>
      <c r="D34" s="3"/>
      <c r="E34" s="3"/>
      <c r="F34" s="3"/>
      <c r="G34" s="3"/>
      <c r="H34" s="3"/>
      <c r="I34" s="3"/>
    </row>
    <row r="35" spans="1:9" ht="21.75" customHeight="1" x14ac:dyDescent="0.2">
      <c r="A35" s="5">
        <v>1.4</v>
      </c>
      <c r="B35" s="5" t="s">
        <v>36</v>
      </c>
      <c r="C35" s="3"/>
      <c r="D35" s="8"/>
      <c r="E35" s="8"/>
      <c r="F35" s="8"/>
      <c r="G35" s="8"/>
      <c r="H35" s="7"/>
      <c r="I35" s="3"/>
    </row>
    <row r="36" spans="1:9" ht="20.25" customHeight="1" x14ac:dyDescent="0.2">
      <c r="A36" s="3"/>
      <c r="B36" s="3" t="s">
        <v>7</v>
      </c>
      <c r="C36" s="3"/>
      <c r="D36" s="8">
        <v>6</v>
      </c>
      <c r="E36" s="9"/>
      <c r="F36" s="8">
        <v>1.5</v>
      </c>
      <c r="G36" s="8">
        <v>2</v>
      </c>
      <c r="H36" s="4">
        <f t="shared" ref="H36:H39" si="2">G36*F36*D36</f>
        <v>18</v>
      </c>
      <c r="I36" s="3"/>
    </row>
    <row r="37" spans="1:9" ht="21.75" customHeight="1" x14ac:dyDescent="0.2">
      <c r="A37" s="3"/>
      <c r="B37" s="3" t="s">
        <v>6</v>
      </c>
      <c r="C37" s="3"/>
      <c r="D37" s="8">
        <v>3</v>
      </c>
      <c r="E37" s="9"/>
      <c r="F37" s="8">
        <v>1.5</v>
      </c>
      <c r="G37" s="8">
        <v>2</v>
      </c>
      <c r="H37" s="4">
        <f t="shared" si="2"/>
        <v>9</v>
      </c>
      <c r="I37" s="3"/>
    </row>
    <row r="38" spans="1:9" ht="20.25" customHeight="1" x14ac:dyDescent="0.2">
      <c r="A38" s="3"/>
      <c r="B38" s="3" t="s">
        <v>37</v>
      </c>
      <c r="C38" s="3"/>
      <c r="D38" s="8">
        <v>1.5</v>
      </c>
      <c r="E38" s="8"/>
      <c r="F38" s="8">
        <v>2</v>
      </c>
      <c r="G38" s="8">
        <v>4</v>
      </c>
      <c r="H38" s="4">
        <f t="shared" si="2"/>
        <v>12</v>
      </c>
      <c r="I38" s="3"/>
    </row>
    <row r="39" spans="1:9" ht="27" customHeight="1" x14ac:dyDescent="0.2">
      <c r="A39" s="3"/>
      <c r="B39" s="3" t="s">
        <v>64</v>
      </c>
      <c r="C39" s="3"/>
      <c r="D39" s="8">
        <v>20</v>
      </c>
      <c r="E39" s="3"/>
      <c r="F39" s="8">
        <v>2.5</v>
      </c>
      <c r="G39" s="3">
        <v>1</v>
      </c>
      <c r="H39" s="4">
        <f t="shared" si="2"/>
        <v>50</v>
      </c>
      <c r="I39" s="3"/>
    </row>
    <row r="40" spans="1:9" ht="17.25" customHeight="1" x14ac:dyDescent="0.25">
      <c r="A40" s="3"/>
      <c r="B40" s="12" t="s">
        <v>5</v>
      </c>
      <c r="C40" s="12"/>
      <c r="D40" s="12"/>
      <c r="E40" s="12"/>
      <c r="F40" s="12"/>
      <c r="G40" s="12"/>
      <c r="H40" s="11">
        <f>SUM(H36:H39)</f>
        <v>89</v>
      </c>
      <c r="I40" s="10" t="s">
        <v>4</v>
      </c>
    </row>
    <row r="41" spans="1:9" ht="12.75" customHeight="1" x14ac:dyDescent="0.2">
      <c r="C41" s="1"/>
    </row>
    <row r="42" spans="1:9" ht="12.75" customHeight="1" x14ac:dyDescent="0.2">
      <c r="C42" s="1"/>
    </row>
    <row r="43" spans="1:9" ht="12.75" customHeight="1" x14ac:dyDescent="0.2">
      <c r="C43" s="1"/>
    </row>
    <row r="44" spans="1:9" ht="12.75" customHeight="1" x14ac:dyDescent="0.2">
      <c r="C44" s="1"/>
    </row>
    <row r="45" spans="1:9" ht="12.75" customHeight="1" x14ac:dyDescent="0.2">
      <c r="C45" s="1"/>
    </row>
    <row r="46" spans="1:9" ht="12.75" customHeight="1" x14ac:dyDescent="0.2">
      <c r="C46" s="1"/>
    </row>
    <row r="47" spans="1:9" ht="12.75" customHeight="1" x14ac:dyDescent="0.2">
      <c r="C47" s="1"/>
    </row>
    <row r="48" spans="1:9" ht="12.75" customHeight="1" x14ac:dyDescent="0.2">
      <c r="C48" s="1"/>
    </row>
    <row r="49" spans="3:3" ht="12.75" customHeight="1" x14ac:dyDescent="0.2">
      <c r="C49" s="1"/>
    </row>
    <row r="50" spans="3:3" ht="12.75" customHeight="1" x14ac:dyDescent="0.2">
      <c r="C50" s="1"/>
    </row>
    <row r="51" spans="3:3" ht="12.75" customHeight="1" x14ac:dyDescent="0.2">
      <c r="C51" s="1"/>
    </row>
    <row r="52" spans="3:3" ht="12.75" customHeight="1" x14ac:dyDescent="0.2">
      <c r="C52" s="1"/>
    </row>
    <row r="53" spans="3:3" ht="12.75" customHeight="1" x14ac:dyDescent="0.2">
      <c r="C53" s="1"/>
    </row>
    <row r="54" spans="3:3" ht="12.75" customHeight="1" x14ac:dyDescent="0.2">
      <c r="C54" s="1"/>
    </row>
    <row r="55" spans="3:3" ht="12.75" customHeight="1" x14ac:dyDescent="0.2">
      <c r="C55" s="1"/>
    </row>
    <row r="56" spans="3:3" ht="12.75" customHeight="1" x14ac:dyDescent="0.2">
      <c r="C56" s="1"/>
    </row>
    <row r="57" spans="3:3" ht="12.75" customHeight="1" x14ac:dyDescent="0.2">
      <c r="C57" s="1"/>
    </row>
    <row r="58" spans="3:3" ht="12.75" customHeight="1" x14ac:dyDescent="0.2">
      <c r="C58" s="1"/>
    </row>
    <row r="59" spans="3:3" ht="12.75" customHeight="1" x14ac:dyDescent="0.2">
      <c r="C59" s="1"/>
    </row>
    <row r="60" spans="3:3" ht="12.75" customHeight="1" x14ac:dyDescent="0.2">
      <c r="C60" s="1"/>
    </row>
    <row r="61" spans="3:3" ht="12.75" customHeight="1" x14ac:dyDescent="0.2">
      <c r="C61" s="1"/>
    </row>
    <row r="62" spans="3:3" ht="12.75" customHeight="1" x14ac:dyDescent="0.2">
      <c r="C62" s="1"/>
    </row>
    <row r="63" spans="3:3" x14ac:dyDescent="0.2">
      <c r="C63" s="1"/>
    </row>
    <row r="64" spans="3:3" x14ac:dyDescent="0.2">
      <c r="C64" s="1"/>
    </row>
    <row r="65" spans="3:3" x14ac:dyDescent="0.2">
      <c r="C65" s="1"/>
    </row>
    <row r="66" spans="3:3" x14ac:dyDescent="0.2">
      <c r="C66" s="1"/>
    </row>
    <row r="67" spans="3:3" x14ac:dyDescent="0.2">
      <c r="C67" s="1"/>
    </row>
    <row r="68" spans="3:3" x14ac:dyDescent="0.2">
      <c r="C68" s="1"/>
    </row>
    <row r="69" spans="3:3" x14ac:dyDescent="0.2">
      <c r="C69" s="1"/>
    </row>
    <row r="70" spans="3:3" x14ac:dyDescent="0.2">
      <c r="C70" s="1"/>
    </row>
    <row r="71" spans="3:3" x14ac:dyDescent="0.2">
      <c r="C71" s="1"/>
    </row>
    <row r="72" spans="3:3" x14ac:dyDescent="0.2">
      <c r="C72" s="1"/>
    </row>
    <row r="73" spans="3:3" x14ac:dyDescent="0.2">
      <c r="C73" s="1"/>
    </row>
    <row r="74" spans="3:3" x14ac:dyDescent="0.2">
      <c r="C74" s="1"/>
    </row>
    <row r="75" spans="3:3" x14ac:dyDescent="0.2">
      <c r="C75" s="1"/>
    </row>
    <row r="76" spans="3:3" x14ac:dyDescent="0.2">
      <c r="C76" s="1"/>
    </row>
    <row r="77" spans="3:3" x14ac:dyDescent="0.2">
      <c r="C77" s="1"/>
    </row>
    <row r="78" spans="3:3" x14ac:dyDescent="0.2">
      <c r="C78" s="1"/>
    </row>
    <row r="79" spans="3:3" x14ac:dyDescent="0.2">
      <c r="C79" s="1"/>
    </row>
    <row r="80" spans="3:3" x14ac:dyDescent="0.2">
      <c r="C80" s="1"/>
    </row>
    <row r="81" spans="3:3" x14ac:dyDescent="0.2">
      <c r="C81" s="1"/>
    </row>
    <row r="82" spans="3:3" x14ac:dyDescent="0.2">
      <c r="C82" s="1"/>
    </row>
    <row r="83" spans="3:3" x14ac:dyDescent="0.2">
      <c r="C83" s="1"/>
    </row>
    <row r="84" spans="3:3" x14ac:dyDescent="0.2">
      <c r="C84" s="1"/>
    </row>
    <row r="85" spans="3:3" x14ac:dyDescent="0.2">
      <c r="C85" s="1"/>
    </row>
    <row r="86" spans="3:3" x14ac:dyDescent="0.2">
      <c r="C86" s="1"/>
    </row>
    <row r="87" spans="3:3" x14ac:dyDescent="0.2">
      <c r="C87" s="1"/>
    </row>
    <row r="88" spans="3:3" x14ac:dyDescent="0.2">
      <c r="C88" s="1"/>
    </row>
    <row r="89" spans="3:3" x14ac:dyDescent="0.2">
      <c r="C89" s="1"/>
    </row>
    <row r="90" spans="3:3" x14ac:dyDescent="0.2">
      <c r="C90" s="1"/>
    </row>
    <row r="91" spans="3:3" x14ac:dyDescent="0.2">
      <c r="C91" s="1"/>
    </row>
    <row r="92" spans="3:3" x14ac:dyDescent="0.2">
      <c r="C92" s="1"/>
    </row>
    <row r="93" spans="3:3" x14ac:dyDescent="0.2">
      <c r="C93" s="1"/>
    </row>
    <row r="94" spans="3:3" x14ac:dyDescent="0.2">
      <c r="C94" s="1"/>
    </row>
    <row r="95" spans="3:3" x14ac:dyDescent="0.2">
      <c r="C95" s="1"/>
    </row>
    <row r="96" spans="3:3" x14ac:dyDescent="0.2">
      <c r="C96" s="1"/>
    </row>
    <row r="97" spans="3:3" x14ac:dyDescent="0.2">
      <c r="C97" s="1"/>
    </row>
    <row r="98" spans="3:3" x14ac:dyDescent="0.2">
      <c r="C98" s="1"/>
    </row>
    <row r="99" spans="3:3" x14ac:dyDescent="0.2">
      <c r="C99" s="1"/>
    </row>
    <row r="100" spans="3:3" x14ac:dyDescent="0.2">
      <c r="C100" s="1"/>
    </row>
    <row r="101" spans="3:3" x14ac:dyDescent="0.2">
      <c r="C101" s="1"/>
    </row>
    <row r="102" spans="3:3" x14ac:dyDescent="0.2">
      <c r="C102" s="1"/>
    </row>
    <row r="103" spans="3:3" x14ac:dyDescent="0.2">
      <c r="C103" s="1"/>
    </row>
    <row r="104" spans="3:3" x14ac:dyDescent="0.2">
      <c r="C104" s="1"/>
    </row>
    <row r="105" spans="3:3" x14ac:dyDescent="0.2">
      <c r="C105" s="1"/>
    </row>
    <row r="106" spans="3:3" x14ac:dyDescent="0.2">
      <c r="C106" s="1"/>
    </row>
  </sheetData>
  <mergeCells count="10">
    <mergeCell ref="F2:F5"/>
    <mergeCell ref="G2:G5"/>
    <mergeCell ref="H2:H5"/>
    <mergeCell ref="I2:I5"/>
    <mergeCell ref="A1:I1"/>
    <mergeCell ref="A2:A5"/>
    <mergeCell ref="B2:B5"/>
    <mergeCell ref="C2:C5"/>
    <mergeCell ref="D2:D5"/>
    <mergeCell ref="E2:E5"/>
  </mergeCells>
  <printOptions horizontalCentered="1" verticalCentered="1"/>
  <pageMargins left="0" right="0" top="0" bottom="0" header="0" footer="0"/>
  <pageSetup scale="4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
  <sheetViews>
    <sheetView zoomScale="130" zoomScaleNormal="130" workbookViewId="0">
      <selection activeCell="E12" sqref="E12"/>
    </sheetView>
  </sheetViews>
  <sheetFormatPr defaultRowHeight="15" x14ac:dyDescent="0.25"/>
  <cols>
    <col min="1" max="1" width="4" bestFit="1" customWidth="1"/>
    <col min="2" max="2" width="37.140625" bestFit="1" customWidth="1"/>
    <col min="3" max="3" width="6.42578125" bestFit="1" customWidth="1"/>
    <col min="4" max="4" width="7.28515625" bestFit="1" customWidth="1"/>
    <col min="5" max="5" width="8.5703125" bestFit="1" customWidth="1"/>
    <col min="6" max="6" width="4.7109375" bestFit="1" customWidth="1"/>
    <col min="7" max="7" width="10" bestFit="1" customWidth="1"/>
    <col min="8" max="8" width="4.28515625" bestFit="1" customWidth="1"/>
  </cols>
  <sheetData>
    <row r="1" spans="1:8" ht="15.75" thickBot="1" x14ac:dyDescent="0.3">
      <c r="A1" s="106" t="s">
        <v>65</v>
      </c>
      <c r="B1" s="106"/>
      <c r="C1" s="106"/>
      <c r="D1" s="106"/>
      <c r="E1" s="106"/>
      <c r="F1" s="106"/>
      <c r="G1" s="106"/>
      <c r="H1" s="106"/>
    </row>
    <row r="2" spans="1:8" ht="25.5" x14ac:dyDescent="0.25">
      <c r="A2" s="33" t="s">
        <v>30</v>
      </c>
      <c r="B2" s="34" t="s">
        <v>1</v>
      </c>
      <c r="C2" s="35" t="s">
        <v>31</v>
      </c>
      <c r="D2" s="35" t="s">
        <v>32</v>
      </c>
      <c r="E2" s="35" t="s">
        <v>33</v>
      </c>
      <c r="F2" s="35" t="s">
        <v>34</v>
      </c>
      <c r="G2" s="35" t="s">
        <v>17</v>
      </c>
      <c r="H2" s="36" t="s">
        <v>16</v>
      </c>
    </row>
    <row r="3" spans="1:8" x14ac:dyDescent="0.25">
      <c r="A3" s="37">
        <v>1</v>
      </c>
      <c r="B3" s="107" t="s">
        <v>35</v>
      </c>
      <c r="C3" s="107"/>
      <c r="D3" s="107"/>
      <c r="E3" s="107"/>
      <c r="F3" s="107"/>
      <c r="G3" s="107"/>
      <c r="H3" s="108"/>
    </row>
    <row r="4" spans="1:8" x14ac:dyDescent="0.25">
      <c r="A4" s="38">
        <v>1.1000000000000001</v>
      </c>
      <c r="B4" s="39" t="s">
        <v>35</v>
      </c>
      <c r="C4" s="101">
        <f>3.1412*4*4/4</f>
        <v>12.5648</v>
      </c>
      <c r="D4" s="102"/>
      <c r="E4" s="40">
        <v>5</v>
      </c>
      <c r="F4" s="40">
        <v>1</v>
      </c>
      <c r="G4" s="40">
        <f>C4*E4</f>
        <v>62.823999999999998</v>
      </c>
      <c r="H4" s="41" t="s">
        <v>9</v>
      </c>
    </row>
    <row r="5" spans="1:8" x14ac:dyDescent="0.25">
      <c r="A5" s="109" t="s">
        <v>5</v>
      </c>
      <c r="B5" s="110"/>
      <c r="C5" s="42"/>
      <c r="D5" s="42"/>
      <c r="E5" s="42"/>
      <c r="F5" s="42"/>
      <c r="G5" s="43">
        <f>SUM(G4:G4)</f>
        <v>62.823999999999998</v>
      </c>
      <c r="H5" s="44" t="s">
        <v>9</v>
      </c>
    </row>
    <row r="6" spans="1:8" x14ac:dyDescent="0.25">
      <c r="A6" s="37">
        <v>8</v>
      </c>
      <c r="B6" s="103" t="s">
        <v>39</v>
      </c>
      <c r="C6" s="104"/>
      <c r="D6" s="104"/>
      <c r="E6" s="104"/>
      <c r="F6" s="104"/>
      <c r="G6" s="104"/>
      <c r="H6" s="105"/>
    </row>
    <row r="7" spans="1:8" ht="26.25" x14ac:dyDescent="0.25">
      <c r="A7" s="38">
        <v>8.1</v>
      </c>
      <c r="B7" s="58" t="s">
        <v>40</v>
      </c>
      <c r="C7" s="101">
        <f>3.1412*4*4/4</f>
        <v>12.5648</v>
      </c>
      <c r="D7" s="102"/>
      <c r="E7" s="40">
        <v>5</v>
      </c>
      <c r="F7" s="40">
        <v>1</v>
      </c>
      <c r="G7" s="40">
        <f>C7*E7</f>
        <v>62.823999999999998</v>
      </c>
      <c r="H7" s="41" t="s">
        <v>9</v>
      </c>
    </row>
    <row r="8" spans="1:8" x14ac:dyDescent="0.25">
      <c r="A8" s="38"/>
      <c r="B8" s="39" t="s">
        <v>41</v>
      </c>
      <c r="C8" s="40">
        <v>13</v>
      </c>
      <c r="D8" s="45"/>
      <c r="E8" s="40"/>
      <c r="F8" s="40"/>
      <c r="G8" s="46">
        <f>C8</f>
        <v>13</v>
      </c>
      <c r="H8" s="41" t="s">
        <v>0</v>
      </c>
    </row>
  </sheetData>
  <mergeCells count="6">
    <mergeCell ref="C7:D7"/>
    <mergeCell ref="B6:H6"/>
    <mergeCell ref="A1:H1"/>
    <mergeCell ref="B3:H3"/>
    <mergeCell ref="A5:B5"/>
    <mergeCell ref="C4: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Cost Estimate of HandPump</vt:lpstr>
      <vt:lpstr>Drain &amp; Apron Detail Qty</vt:lpstr>
      <vt:lpstr>Soakage pit Detail Qty</vt:lpstr>
      <vt:lpstr>'Cost Estimate of HandPump'!Print_Area</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Mohammad Zahir</cp:lastModifiedBy>
  <cp:lastPrinted>2014-12-13T08:30:53Z</cp:lastPrinted>
  <dcterms:created xsi:type="dcterms:W3CDTF">2014-11-20T05:02:53Z</dcterms:created>
  <dcterms:modified xsi:type="dcterms:W3CDTF">2025-02-24T07:56:29Z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2025-01-10T04:12:40Z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bd8f465a-7322-427f-bef4-d5840fd6003a</vt:lpwstr>
  </property>
  <property fmtid="{D5CDD505-2E9C-101B-9397-08002B2CF9AE}" pid="8" name="MSIP_Label_2059aa38-f392-4105-be92-628035578272_ContentBits">
    <vt:lpwstr>0</vt:lpwstr>
  </property>
</Properties>
</file>